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030100_laufende_Vergabeverfahren\Richter\2026\ZD_2026_09_Planung_HLS_Rettungswache_Burgstädt\3_Vergabeunterlagen\Leistungsverzeichnis\"/>
    </mc:Choice>
  </mc:AlternateContent>
  <xr:revisionPtr revIDLastSave="0" documentId="8_{1A8CDAFF-060C-4748-9AC6-1CFD3B32BDB2}" xr6:coauthVersionLast="47" xr6:coauthVersionMax="47" xr10:uidLastSave="{00000000-0000-0000-0000-000000000000}"/>
  <workbookProtection workbookAlgorithmName="SHA-512" workbookHashValue="I8k8bI2vGDIWJN0NCGkx0dp3nYWOryPi4ZxeUFUIHBVBj5GScp+uMW6do59d5RhDzUHhQ+CAUWPICOk/FdLT8g==" workbookSaltValue="JBVoHJ9pXsp2qMF6wQvGMg==" workbookSpinCount="100000" lockStructure="1"/>
  <bookViews>
    <workbookView xWindow="25080" yWindow="-4200" windowWidth="29040" windowHeight="17520" xr2:uid="{F6878FAA-9E80-40D8-BD56-F16BAF8BD1E8}"/>
  </bookViews>
  <sheets>
    <sheet name="HONORAR" sheetId="1" r:id="rId1"/>
    <sheet name="Tabelle2" sheetId="2" r:id="rId2"/>
  </sheets>
  <externalReferences>
    <externalReference r:id="rId3"/>
  </externalReferences>
  <definedNames>
    <definedName name="Brutto">HONORAR!$G$52</definedName>
    <definedName name="MyChanged" hidden="1">0</definedName>
    <definedName name="MyVersion" hidden="1">43743.7486111111</definedName>
    <definedName name="Netto">HONORAR!$G$50</definedName>
    <definedName name="Ust">HONORAR!$E$51</definedName>
  </definedNames>
  <calcPr calcId="191029" iterate="1" iterateDelta="1.0000000000000005E-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  <c r="G44" i="1"/>
  <c r="G43" i="1"/>
  <c r="G46" i="1" s="1"/>
  <c r="G40" i="1"/>
  <c r="G29" i="1"/>
  <c r="G27" i="1"/>
  <c r="E24" i="1"/>
  <c r="E20" i="1"/>
  <c r="E16" i="1"/>
  <c r="E12" i="1"/>
  <c r="G48" i="1" l="1"/>
  <c r="G49" i="1" s="1"/>
  <c r="G50" i="1" s="1"/>
  <c r="G51" i="1" s="1"/>
  <c r="G52" i="1" s="1"/>
</calcChain>
</file>

<file path=xl/sharedStrings.xml><?xml version="1.0" encoding="utf-8"?>
<sst xmlns="http://schemas.openxmlformats.org/spreadsheetml/2006/main" count="79" uniqueCount="56">
  <si>
    <t>RETTUNGSWACHE BURGSTÄDT</t>
  </si>
  <si>
    <t>Offenes Verfahren nach § 15 VgV</t>
  </si>
  <si>
    <t>TECHNISCHE AUSRÜSTUNG - HLS</t>
  </si>
  <si>
    <t>FORMULAR HONORARANGEBOT</t>
  </si>
  <si>
    <r>
      <t xml:space="preserve">Das Preisblatt soll im Vergabeverfahren zur Vergleichbarkeit der Angebote führen. Aus diesem Grund sind die anrechenbaren Kosten für alle Bieter in gleicher Höhe angesetzt und die frei anzubietenden Honorarbestandteile aufgeführt. </t>
    </r>
    <r>
      <rPr>
        <b/>
        <sz val="8"/>
        <rFont val="Frutiger LT 45 Light"/>
        <family val="2"/>
      </rPr>
      <t xml:space="preserve">Das Preisblatt ist vom Bieter in den gelb hinterlegten Feldern auszufüllen und  der Vertretungsberechtigte des Bieters in Textform anzugeben. </t>
    </r>
    <r>
      <rPr>
        <sz val="8"/>
        <rFont val="Frutiger LT 45 Light"/>
        <family val="2"/>
      </rPr>
      <t xml:space="preserve">Eine fehlende Angabe zum Vertretungsberechtigten des Bieters oder fehlende Angaben führen zur Nichtbewertung des Angebots. Diese angebotenen Honorarbestandteile werden im Auftragsfall Vertragsbestandteil. </t>
    </r>
  </si>
  <si>
    <t>Name des Bieters I der Bietergemeinschaft in Textform I Blockschrift</t>
  </si>
  <si>
    <t>A.1</t>
  </si>
  <si>
    <t>GRUNDLEISTUNGEN GEM § 56 HOAI - TECHNISCHE AUSRÜSTUNG</t>
  </si>
  <si>
    <t>Anlagengruppe 1</t>
  </si>
  <si>
    <t>Abwasser-, Wasser-und Gasanlagen</t>
  </si>
  <si>
    <t>anrechenbare Kosten (Grundlage Honorarermittlung)</t>
  </si>
  <si>
    <t>Honorarzone und Honorarsatz</t>
  </si>
  <si>
    <t>II, Basissatz</t>
  </si>
  <si>
    <t>Grundhonorar bei 100 v.H. gem. § 56 HOAI</t>
  </si>
  <si>
    <t>Anlagengruppe 2</t>
  </si>
  <si>
    <t>Wärmeversorgungsanlagen</t>
  </si>
  <si>
    <t>Anlagengruppe 3</t>
  </si>
  <si>
    <t>Lufttechnische Anlagen</t>
  </si>
  <si>
    <t>Anlagengruppe 8</t>
  </si>
  <si>
    <t>Gebäudeautomation</t>
  </si>
  <si>
    <t>daraus resultierendes vorläufiges Honorar Grundleistungen</t>
  </si>
  <si>
    <t>A.2</t>
  </si>
  <si>
    <t xml:space="preserve">ZU- ODER ABSCHLAG </t>
  </si>
  <si>
    <t>Zuschlag (positiver Wert) oder Abschlag (negativer Wert) in %</t>
  </si>
  <si>
    <t>%</t>
  </si>
  <si>
    <t>A.3</t>
  </si>
  <si>
    <t>BESONDERE LEISTUNGEN</t>
  </si>
  <si>
    <r>
      <rPr>
        <b/>
        <sz val="8"/>
        <color theme="1"/>
        <rFont val="Frutiger LT 45 Light"/>
        <family val="2"/>
      </rPr>
      <t>LP 3</t>
    </r>
    <r>
      <rPr>
        <sz val="8"/>
        <color theme="1"/>
        <rFont val="Frutiger LT 45 Light"/>
        <family val="2"/>
      </rPr>
      <t xml:space="preserve"> Detaillierter Wirtschaftlichkeitsnachweis</t>
    </r>
  </si>
  <si>
    <t>psch.</t>
  </si>
  <si>
    <r>
      <rPr>
        <b/>
        <sz val="8"/>
        <color theme="1"/>
        <rFont val="Frutiger LT 45 Light"/>
        <family val="2"/>
      </rPr>
      <t>LP 3</t>
    </r>
    <r>
      <rPr>
        <sz val="8"/>
        <color theme="1"/>
        <rFont val="Frutiger LT 45 Light"/>
        <family val="2"/>
      </rPr>
      <t xml:space="preserve"> Berechnung von Lebenszykluskosten</t>
    </r>
  </si>
  <si>
    <r>
      <rPr>
        <b/>
        <sz val="8"/>
        <color theme="1"/>
        <rFont val="Frutiger LT 45 Light"/>
        <family val="2"/>
      </rPr>
      <t>LP 3</t>
    </r>
    <r>
      <rPr>
        <sz val="8"/>
        <color theme="1"/>
        <rFont val="Frutiger LT 45 Light"/>
        <family val="2"/>
      </rPr>
      <t xml:space="preserve"> Mitwirkung bei einer vertieften Kostenberechnung</t>
    </r>
  </si>
  <si>
    <r>
      <rPr>
        <b/>
        <sz val="8"/>
        <color theme="1"/>
        <rFont val="Frutiger LT 45 Light"/>
        <family val="2"/>
      </rPr>
      <t>LP 5</t>
    </r>
    <r>
      <rPr>
        <sz val="8"/>
        <color theme="1"/>
        <rFont val="Frutiger LT 45 Light"/>
        <family val="2"/>
      </rPr>
      <t xml:space="preserve"> Prüfen und Anerkennen von Schalplänen des Tragwerksplaners auf Übereinstimmung mit der Schlitz- und Durchbruchsplanung</t>
    </r>
  </si>
  <si>
    <r>
      <rPr>
        <b/>
        <sz val="8"/>
        <color theme="1"/>
        <rFont val="Frutiger LT 45 Light"/>
        <family val="2"/>
      </rPr>
      <t>LP 6</t>
    </r>
    <r>
      <rPr>
        <sz val="8"/>
        <color theme="1"/>
        <rFont val="Frutiger LT 45 Light"/>
        <family val="2"/>
      </rPr>
      <t xml:space="preserve"> Erarbeitung der Wartungsplanung und  -organisation</t>
    </r>
  </si>
  <si>
    <r>
      <rPr>
        <b/>
        <sz val="8"/>
        <color theme="1"/>
        <rFont val="Frutiger LT 45 Light"/>
        <family val="2"/>
      </rPr>
      <t xml:space="preserve">LP 7 </t>
    </r>
    <r>
      <rPr>
        <sz val="8"/>
        <color theme="1"/>
        <rFont val="Frutiger LT 45 Light"/>
        <family val="2"/>
      </rPr>
      <t>Prüfen und Werten von Nebenangeboten</t>
    </r>
  </si>
  <si>
    <r>
      <rPr>
        <b/>
        <sz val="8"/>
        <color theme="1"/>
        <rFont val="Frutiger LT 45 Light"/>
        <family val="2"/>
      </rPr>
      <t>LP 9</t>
    </r>
    <r>
      <rPr>
        <sz val="8"/>
        <color theme="1"/>
        <rFont val="Frutiger LT 45 Light"/>
        <family val="2"/>
      </rPr>
      <t xml:space="preserve"> Überwachen der Mängelbeseitigung innerhalb der Verjährungsfrist</t>
    </r>
  </si>
  <si>
    <r>
      <rPr>
        <b/>
        <sz val="8"/>
        <color theme="1"/>
        <rFont val="Frutiger LT 45 Light"/>
        <family val="2"/>
      </rPr>
      <t>LP 9</t>
    </r>
    <r>
      <rPr>
        <sz val="8"/>
        <color theme="1"/>
        <rFont val="Frutiger LT 45 Light"/>
        <family val="2"/>
      </rPr>
      <t xml:space="preserve"> Energiemonitoring innerhalb der Gewährleistungsphase; Mitwirkung bei den jährlichen Verbrauchsmessungen aller Medien</t>
    </r>
  </si>
  <si>
    <r>
      <rPr>
        <b/>
        <sz val="8"/>
        <color theme="1"/>
        <rFont val="Frutiger LT 45 Light"/>
        <family val="2"/>
      </rPr>
      <t>LP 9</t>
    </r>
    <r>
      <rPr>
        <sz val="8"/>
        <color theme="1"/>
        <rFont val="Frutiger LT 45 Light"/>
        <family val="2"/>
      </rPr>
      <t xml:space="preserve"> Vergleich mit den Bedarfswerten aus der Planung; Vorschläge für die Betriebsoptimierung zur Senkung des Medien- und Energieverbrauchs</t>
    </r>
  </si>
  <si>
    <t>A.4</t>
  </si>
  <si>
    <t xml:space="preserve">HONORAR BEI LEISTUNGSÄNDERUNGEN (STUNDENSÄTZE) </t>
  </si>
  <si>
    <t>Für die Ermittlung der Wertungssumme werden die untenstehenden angebotenen Stundensätze mit den unten genannten Zeitansätzen berücksichtigt.</t>
  </si>
  <si>
    <t>Für den Auftragnehmer (Geschäftsführer)</t>
  </si>
  <si>
    <t>10 h</t>
  </si>
  <si>
    <t>€ netto</t>
  </si>
  <si>
    <t>Für den Mitarbeiter (Dipl.-Ing; Bautechniker; Projektleiter)</t>
  </si>
  <si>
    <t>40 h</t>
  </si>
  <si>
    <t xml:space="preserve">Für technische Zeichner und sonstige Mitarbeiter </t>
  </si>
  <si>
    <t>zu berücksichtigende Summe für Stundenleistungen</t>
  </si>
  <si>
    <t>VORLÄUFIGES GESAMTHONORAR = WERTUNGSSUMME</t>
  </si>
  <si>
    <t>Zwischensumme aus obenstehenden Beträgen (A1-A4)</t>
  </si>
  <si>
    <t xml:space="preserve">Nebenkosten </t>
  </si>
  <si>
    <t>v.H.</t>
  </si>
  <si>
    <t>Zwischensumme inkl. Nebenkosten Netto</t>
  </si>
  <si>
    <t>Umsatzsteuer</t>
  </si>
  <si>
    <r>
      <t xml:space="preserve">Vorläufiges Gesamthonorar = Wertungssumme
</t>
    </r>
    <r>
      <rPr>
        <sz val="8"/>
        <color theme="1"/>
        <rFont val="Frutiger LT 45 Light"/>
        <family val="2"/>
      </rPr>
      <t>Diese Summe bildet die Grundlage für die Punktvergabe im Zuschlagskriterium "Honorar"</t>
    </r>
  </si>
  <si>
    <t>Ort, Datum</t>
  </si>
  <si>
    <t>Name des Vertretungsberechtigten des Bieters in Textform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</si>
</sst>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7">
    <font>
      <sz val="11"/>
      <color theme="1"/>
      <name val="Calibri"/>
      <family val="2"/>
      <scheme val="minor"/>
    </font>
    <font>
      <b/>
      <sz val="11"/>
      <color theme="1"/>
      <name val="Frutiger LT 55 Roman"/>
      <family val="2"/>
    </font>
    <font>
      <sz val="9"/>
      <color theme="1"/>
      <name val="Frutiger LT 45 Light"/>
      <family val="2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b/>
      <sz val="16"/>
      <color theme="1"/>
      <name val="Frutiger LT 55 Roman"/>
      <family val="2"/>
    </font>
    <font>
      <sz val="8"/>
      <name val="Frutiger LT 45 Light"/>
      <family val="2"/>
    </font>
    <font>
      <b/>
      <sz val="8"/>
      <name val="Frutiger LT 45 Light"/>
      <family val="2"/>
    </font>
    <font>
      <sz val="9"/>
      <color theme="1"/>
      <name val="Frutiger LT 55 Roman"/>
      <family val="2"/>
    </font>
    <font>
      <sz val="8"/>
      <color theme="1"/>
      <name val="Frutiger LT 55 Roman"/>
      <family val="2"/>
    </font>
    <font>
      <b/>
      <sz val="8"/>
      <color theme="1"/>
      <name val="Frutiger LT 45 Light"/>
      <family val="2"/>
    </font>
    <font>
      <b/>
      <sz val="9"/>
      <color theme="1"/>
      <name val="Frutiger LT 55 Roman"/>
      <family val="2"/>
    </font>
    <font>
      <sz val="9"/>
      <color rgb="FFFF0000"/>
      <name val="Frutiger LT 55 Roman"/>
      <family val="2"/>
    </font>
    <font>
      <sz val="10"/>
      <color rgb="FFFF0000"/>
      <name val="Frutiger LT 45 Light"/>
      <family val="2"/>
    </font>
    <font>
      <b/>
      <sz val="8"/>
      <color rgb="FFFF0000"/>
      <name val="Frutiger LT 45 Light"/>
      <family val="2"/>
    </font>
    <font>
      <sz val="6"/>
      <color theme="1"/>
      <name val="Segoe UI"/>
      <family val="2"/>
    </font>
    <font>
      <sz val="8"/>
      <color rgb="FF087892"/>
      <name val="Frutiger LT 55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 tint="-0.1499679555650502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0" fillId="2" borderId="0" xfId="0" applyNumberFormat="1" applyFill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/>
    <xf numFmtId="0" fontId="8" fillId="0" borderId="0" xfId="0" applyFont="1"/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2" fillId="0" borderId="1" xfId="0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/>
    <xf numFmtId="0" fontId="4" fillId="0" borderId="2" xfId="0" applyFont="1" applyBorder="1" applyAlignment="1">
      <alignment horizontal="left" vertical="center"/>
    </xf>
    <xf numFmtId="0" fontId="8" fillId="0" borderId="2" xfId="0" applyFont="1" applyBorder="1"/>
    <xf numFmtId="165" fontId="13" fillId="0" borderId="2" xfId="0" applyNumberFormat="1" applyFont="1" applyBorder="1"/>
    <xf numFmtId="165" fontId="4" fillId="0" borderId="2" xfId="0" applyNumberFormat="1" applyFont="1" applyBorder="1" applyAlignment="1">
      <alignment horizontal="right" vertical="center"/>
    </xf>
    <xf numFmtId="165" fontId="12" fillId="0" borderId="0" xfId="0" applyNumberFormat="1" applyFont="1"/>
    <xf numFmtId="0" fontId="4" fillId="0" borderId="3" xfId="0" applyFont="1" applyBorder="1" applyAlignment="1">
      <alignment horizontal="left" vertical="center"/>
    </xf>
    <xf numFmtId="0" fontId="13" fillId="0" borderId="2" xfId="0" applyFont="1" applyBorder="1"/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8" fillId="0" borderId="4" xfId="0" applyFont="1" applyBorder="1"/>
    <xf numFmtId="0" fontId="12" fillId="0" borderId="4" xfId="0" applyFont="1" applyBorder="1"/>
    <xf numFmtId="165" fontId="4" fillId="0" borderId="4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right"/>
    </xf>
    <xf numFmtId="0" fontId="13" fillId="0" borderId="0" xfId="0" applyFont="1"/>
    <xf numFmtId="164" fontId="12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8" fillId="0" borderId="1" xfId="0" applyFont="1" applyBorder="1"/>
    <xf numFmtId="2" fontId="0" fillId="2" borderId="1" xfId="0" applyNumberFormat="1" applyFill="1" applyBorder="1" applyProtection="1">
      <protection locked="0"/>
    </xf>
    <xf numFmtId="164" fontId="10" fillId="0" borderId="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0" fillId="0" borderId="5" xfId="0" applyBorder="1"/>
    <xf numFmtId="164" fontId="8" fillId="0" borderId="5" xfId="0" applyNumberFormat="1" applyFont="1" applyBorder="1"/>
    <xf numFmtId="0" fontId="4" fillId="0" borderId="6" xfId="0" applyFont="1" applyBorder="1" applyAlignment="1">
      <alignment horizontal="left" vertical="center"/>
    </xf>
    <xf numFmtId="2" fontId="14" fillId="0" borderId="6" xfId="0" applyNumberFormat="1" applyFont="1" applyBorder="1" applyAlignment="1" applyProtection="1">
      <alignment horizontal="right" vertical="center"/>
      <protection locked="0"/>
    </xf>
    <xf numFmtId="0" fontId="15" fillId="0" borderId="6" xfId="0" applyFont="1" applyBorder="1" applyAlignment="1">
      <alignment horizontal="left" vertical="center" wrapText="1"/>
    </xf>
    <xf numFmtId="164" fontId="0" fillId="2" borderId="1" xfId="0" applyNumberFormat="1" applyFill="1" applyBorder="1" applyAlignment="1" applyProtection="1">
      <alignment vertical="center"/>
      <protection locked="0"/>
    </xf>
    <xf numFmtId="2" fontId="14" fillId="0" borderId="3" xfId="0" applyNumberFormat="1" applyFont="1" applyBorder="1" applyAlignment="1" applyProtection="1">
      <alignment horizontal="right" vertical="center"/>
      <protection locked="0"/>
    </xf>
    <xf numFmtId="0" fontId="15" fillId="0" borderId="3" xfId="0" applyFont="1" applyBorder="1" applyAlignment="1">
      <alignment horizontal="left" vertical="center" wrapText="1"/>
    </xf>
    <xf numFmtId="164" fontId="0" fillId="2" borderId="0" xfId="0" applyNumberFormat="1" applyFill="1" applyAlignment="1" applyProtection="1">
      <alignment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2" fontId="14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top"/>
    </xf>
    <xf numFmtId="2" fontId="1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4" fontId="0" fillId="2" borderId="0" xfId="0" applyNumberFormat="1" applyFill="1" applyAlignment="1" applyProtection="1">
      <alignment vertical="center"/>
      <protection locked="0"/>
    </xf>
    <xf numFmtId="165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8" fillId="0" borderId="7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left" vertical="center"/>
    </xf>
    <xf numFmtId="10" fontId="4" fillId="0" borderId="8" xfId="0" applyNumberFormat="1" applyFont="1" applyBorder="1" applyAlignment="1">
      <alignment horizontal="right" vertical="center"/>
    </xf>
    <xf numFmtId="9" fontId="16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 vertical="center"/>
    </xf>
    <xf numFmtId="0" fontId="4" fillId="0" borderId="0" xfId="0" applyFont="1"/>
    <xf numFmtId="2" fontId="0" fillId="2" borderId="0" xfId="0" applyNumberFormat="1" applyFill="1" applyAlignment="1" applyProtection="1">
      <alignment vertical="center"/>
      <protection locked="0"/>
    </xf>
    <xf numFmtId="9" fontId="16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10" fontId="4" fillId="0" borderId="3" xfId="0" applyNumberFormat="1" applyFont="1" applyBorder="1" applyAlignment="1">
      <alignment horizontal="right" vertical="center"/>
    </xf>
    <xf numFmtId="9" fontId="0" fillId="2" borderId="0" xfId="0" applyNumberFormat="1" applyFill="1" applyAlignment="1" applyProtection="1">
      <alignment vertical="center"/>
      <protection locked="0"/>
    </xf>
    <xf numFmtId="164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Standard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4_260116_RWB_HLS_Formular%20Honorarangeb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ORAR"/>
      <sheetName val="Tabelle1"/>
    </sheetNames>
    <sheetDataSet>
      <sheetData sheetId="0" refreshError="1"/>
      <sheetData sheetId="1">
        <row r="7">
          <cell r="C7">
            <v>133435.25045289099</v>
          </cell>
        </row>
        <row r="8">
          <cell r="C8">
            <v>244188.90266886732</v>
          </cell>
        </row>
        <row r="9">
          <cell r="C9">
            <v>155916.70829994878</v>
          </cell>
        </row>
        <row r="10">
          <cell r="C10">
            <v>101338.03472210828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695B-ED50-466C-B49B-5A4038423269}">
  <sheetPr codeName="Tabelle1"/>
  <dimension ref="A1:G75"/>
  <sheetViews>
    <sheetView tabSelected="1" workbookViewId="0">
      <selection activeCell="G52" sqref="G52"/>
    </sheetView>
  </sheetViews>
  <sheetFormatPr baseColWidth="10" defaultRowHeight="15"/>
  <cols>
    <col min="3" max="3" width="18" customWidth="1"/>
    <col min="4" max="4" width="24.5703125" customWidth="1"/>
    <col min="5" max="5" width="19.140625" customWidth="1"/>
    <col min="7" max="7" width="16.42578125" customWidth="1"/>
  </cols>
  <sheetData>
    <row r="1" spans="1:7">
      <c r="A1" s="1" t="s">
        <v>0</v>
      </c>
      <c r="B1" s="1"/>
      <c r="C1" s="1"/>
      <c r="D1" s="2"/>
      <c r="E1" s="2"/>
      <c r="F1" s="2"/>
      <c r="G1" s="2"/>
    </row>
    <row r="2" spans="1:7">
      <c r="A2" s="3" t="s">
        <v>1</v>
      </c>
      <c r="B2" s="3"/>
      <c r="C2" s="3"/>
      <c r="D2" s="4"/>
      <c r="E2" s="4"/>
      <c r="F2" s="4"/>
      <c r="G2" s="4"/>
    </row>
    <row r="3" spans="1:7">
      <c r="A3" s="5" t="s">
        <v>2</v>
      </c>
      <c r="B3" s="5"/>
      <c r="C3" s="5"/>
      <c r="D3" s="6"/>
      <c r="E3" s="6"/>
      <c r="F3" s="6"/>
      <c r="G3" s="6"/>
    </row>
    <row r="4" spans="1:7">
      <c r="A4" s="7"/>
      <c r="B4" s="7"/>
      <c r="C4" s="7"/>
      <c r="D4" s="7"/>
      <c r="E4" s="7"/>
      <c r="F4" s="7"/>
    </row>
    <row r="5" spans="1:7" ht="20.25">
      <c r="A5" s="8" t="s">
        <v>3</v>
      </c>
      <c r="B5" s="8"/>
      <c r="C5" s="8"/>
      <c r="D5" s="8"/>
      <c r="E5" s="8"/>
      <c r="F5" s="8"/>
      <c r="G5" s="8"/>
    </row>
    <row r="6" spans="1:7" ht="83.25" customHeight="1">
      <c r="A6" s="9" t="s">
        <v>4</v>
      </c>
      <c r="B6" s="9"/>
      <c r="C6" s="9"/>
      <c r="D6" s="9"/>
      <c r="E6" s="9"/>
      <c r="F6" s="9"/>
      <c r="G6" s="9"/>
    </row>
    <row r="7" spans="1:7">
      <c r="A7" s="10"/>
      <c r="B7" s="10"/>
      <c r="C7" s="10"/>
      <c r="D7" s="10"/>
      <c r="E7" s="10"/>
      <c r="F7" s="10"/>
      <c r="G7" s="10"/>
    </row>
    <row r="8" spans="1:7" ht="20.100000000000001" customHeight="1">
      <c r="A8" s="11" t="s">
        <v>5</v>
      </c>
      <c r="B8" s="11"/>
      <c r="C8" s="11"/>
      <c r="D8" s="11"/>
      <c r="E8" s="11"/>
      <c r="F8" s="11"/>
      <c r="G8" s="11"/>
    </row>
    <row r="9" spans="1:7" ht="20.100000000000001" customHeight="1">
      <c r="A9" s="12" t="s">
        <v>6</v>
      </c>
      <c r="B9" s="13" t="s">
        <v>7</v>
      </c>
      <c r="C9" s="13"/>
      <c r="D9" s="13"/>
      <c r="E9" s="13"/>
      <c r="F9" s="14"/>
      <c r="G9" s="15"/>
    </row>
    <row r="10" spans="1:7" ht="20.100000000000001" customHeight="1">
      <c r="A10" s="16"/>
      <c r="B10" s="17"/>
      <c r="C10" s="18"/>
      <c r="D10" s="19"/>
      <c r="E10" s="19"/>
      <c r="F10" s="20"/>
      <c r="G10" s="20"/>
    </row>
    <row r="11" spans="1:7" ht="20.100000000000001" customHeight="1">
      <c r="A11" s="21"/>
      <c r="B11" s="22" t="s">
        <v>8</v>
      </c>
      <c r="C11" s="22" t="s">
        <v>9</v>
      </c>
      <c r="D11" s="23"/>
      <c r="E11" s="23"/>
      <c r="F11" s="24"/>
      <c r="G11" s="24"/>
    </row>
    <row r="12" spans="1:7" ht="20.100000000000001" customHeight="1">
      <c r="A12" s="21"/>
      <c r="B12" s="25" t="s">
        <v>10</v>
      </c>
      <c r="C12" s="26"/>
      <c r="D12" s="27"/>
      <c r="E12" s="28">
        <f>[1]Tabelle1!C7</f>
        <v>133435.25045289099</v>
      </c>
      <c r="F12" s="24"/>
      <c r="G12" s="29"/>
    </row>
    <row r="13" spans="1:7" ht="20.100000000000001" customHeight="1">
      <c r="A13" s="21"/>
      <c r="B13" s="30" t="s">
        <v>11</v>
      </c>
      <c r="C13" s="30"/>
      <c r="D13" s="31"/>
      <c r="E13" s="32" t="s">
        <v>12</v>
      </c>
      <c r="F13" s="24"/>
      <c r="G13" s="24"/>
    </row>
    <row r="14" spans="1:7" ht="20.100000000000001" customHeight="1">
      <c r="A14" s="21"/>
      <c r="B14" s="33" t="s">
        <v>13</v>
      </c>
      <c r="C14" s="34"/>
      <c r="D14" s="35"/>
      <c r="E14" s="36">
        <v>33605.26</v>
      </c>
      <c r="F14" s="24"/>
      <c r="G14" s="24"/>
    </row>
    <row r="15" spans="1:7" ht="20.100000000000001" customHeight="1">
      <c r="A15" s="21"/>
      <c r="B15" s="22" t="s">
        <v>14</v>
      </c>
      <c r="C15" s="22" t="s">
        <v>15</v>
      </c>
      <c r="D15" s="23"/>
      <c r="E15" s="23"/>
      <c r="F15" s="24"/>
      <c r="G15" s="24"/>
    </row>
    <row r="16" spans="1:7" ht="20.100000000000001" customHeight="1">
      <c r="A16" s="21"/>
      <c r="B16" s="25" t="s">
        <v>10</v>
      </c>
      <c r="C16" s="26"/>
      <c r="D16" s="27"/>
      <c r="E16" s="28">
        <f>[1]Tabelle1!C8</f>
        <v>244188.90266886732</v>
      </c>
      <c r="F16" s="24"/>
      <c r="G16" s="29"/>
    </row>
    <row r="17" spans="1:7" ht="20.100000000000001" customHeight="1">
      <c r="A17" s="21"/>
      <c r="B17" s="30" t="s">
        <v>11</v>
      </c>
      <c r="C17" s="30"/>
      <c r="D17" s="31"/>
      <c r="E17" s="32" t="s">
        <v>12</v>
      </c>
      <c r="F17" s="24"/>
      <c r="G17" s="24"/>
    </row>
    <row r="18" spans="1:7" ht="20.100000000000001" customHeight="1">
      <c r="A18" s="21"/>
      <c r="B18" s="33" t="s">
        <v>13</v>
      </c>
      <c r="C18" s="34"/>
      <c r="D18" s="35"/>
      <c r="E18" s="36">
        <v>54109.35</v>
      </c>
      <c r="F18" s="24"/>
      <c r="G18" s="24"/>
    </row>
    <row r="19" spans="1:7" ht="20.100000000000001" customHeight="1">
      <c r="A19" s="21"/>
      <c r="B19" s="22" t="s">
        <v>16</v>
      </c>
      <c r="C19" s="22" t="s">
        <v>17</v>
      </c>
      <c r="D19" s="23"/>
      <c r="E19" s="23"/>
      <c r="F19" s="24"/>
      <c r="G19" s="24"/>
    </row>
    <row r="20" spans="1:7" ht="20.100000000000001" customHeight="1">
      <c r="A20" s="21"/>
      <c r="B20" s="25" t="s">
        <v>10</v>
      </c>
      <c r="C20" s="26"/>
      <c r="D20" s="27"/>
      <c r="E20" s="37">
        <f>[1]Tabelle1!C9</f>
        <v>155916.70829994878</v>
      </c>
      <c r="F20" s="24"/>
      <c r="G20" s="29"/>
    </row>
    <row r="21" spans="1:7" ht="20.100000000000001" customHeight="1">
      <c r="A21" s="21"/>
      <c r="B21" s="30" t="s">
        <v>11</v>
      </c>
      <c r="C21" s="30"/>
      <c r="D21" s="31"/>
      <c r="E21" s="32" t="s">
        <v>12</v>
      </c>
      <c r="F21" s="24"/>
      <c r="G21" s="24"/>
    </row>
    <row r="22" spans="1:7" ht="20.100000000000001" customHeight="1">
      <c r="A22" s="21"/>
      <c r="B22" s="33" t="s">
        <v>13</v>
      </c>
      <c r="C22" s="34"/>
      <c r="D22" s="35"/>
      <c r="E22" s="36">
        <v>38016.61</v>
      </c>
      <c r="F22" s="24"/>
      <c r="G22" s="24"/>
    </row>
    <row r="23" spans="1:7" ht="20.100000000000001" customHeight="1">
      <c r="A23" s="21"/>
      <c r="B23" s="22" t="s">
        <v>18</v>
      </c>
      <c r="C23" s="22" t="s">
        <v>19</v>
      </c>
      <c r="D23" s="23"/>
      <c r="E23" s="23"/>
      <c r="F23" s="24"/>
      <c r="G23" s="24"/>
    </row>
    <row r="24" spans="1:7" ht="20.100000000000001" customHeight="1">
      <c r="A24" s="21"/>
      <c r="B24" s="25" t="s">
        <v>10</v>
      </c>
      <c r="C24" s="26"/>
      <c r="D24" s="27"/>
      <c r="E24" s="37">
        <f>[1]Tabelle1!C10</f>
        <v>101338.03472210828</v>
      </c>
      <c r="F24" s="24"/>
      <c r="G24" s="24"/>
    </row>
    <row r="25" spans="1:7" ht="20.100000000000001" customHeight="1">
      <c r="A25" s="21"/>
      <c r="B25" s="30" t="s">
        <v>11</v>
      </c>
      <c r="C25" s="30"/>
      <c r="D25" s="31"/>
      <c r="E25" s="32" t="s">
        <v>12</v>
      </c>
      <c r="F25" s="24"/>
      <c r="G25" s="24"/>
    </row>
    <row r="26" spans="1:7" ht="20.100000000000001" customHeight="1">
      <c r="A26" s="21"/>
      <c r="B26" s="33" t="s">
        <v>13</v>
      </c>
      <c r="C26" s="34"/>
      <c r="D26" s="35"/>
      <c r="E26" s="36">
        <v>27147.69</v>
      </c>
      <c r="F26" s="24"/>
      <c r="G26" s="24"/>
    </row>
    <row r="27" spans="1:7" ht="20.100000000000001" customHeight="1">
      <c r="A27" s="21"/>
      <c r="B27" s="38" t="s">
        <v>20</v>
      </c>
      <c r="C27" s="38"/>
      <c r="D27" s="38"/>
      <c r="E27" s="38"/>
      <c r="F27" s="15"/>
      <c r="G27" s="39">
        <f>E14+E18+E22+E26</f>
        <v>152878.91</v>
      </c>
    </row>
    <row r="28" spans="1:7" ht="20.100000000000001" customHeight="1">
      <c r="A28" s="12" t="s">
        <v>21</v>
      </c>
      <c r="B28" s="15" t="s">
        <v>22</v>
      </c>
      <c r="C28" s="15"/>
      <c r="D28" s="24"/>
      <c r="E28" s="40"/>
      <c r="F28" s="41"/>
      <c r="G28" s="24"/>
    </row>
    <row r="29" spans="1:7" ht="20.100000000000001" customHeight="1">
      <c r="A29" s="16"/>
      <c r="B29" s="42" t="s">
        <v>23</v>
      </c>
      <c r="C29" s="43"/>
      <c r="D29" s="20"/>
      <c r="E29" s="44">
        <v>0</v>
      </c>
      <c r="F29" s="42" t="s">
        <v>24</v>
      </c>
      <c r="G29" s="45">
        <f>G27/100*E29</f>
        <v>0</v>
      </c>
    </row>
    <row r="30" spans="1:7" ht="20.100000000000001" customHeight="1">
      <c r="A30" s="46" t="s">
        <v>25</v>
      </c>
      <c r="B30" s="47" t="s">
        <v>26</v>
      </c>
      <c r="C30" s="47"/>
      <c r="D30" s="47"/>
      <c r="E30" s="48"/>
      <c r="F30" s="49"/>
      <c r="G30" s="47"/>
    </row>
    <row r="31" spans="1:7" ht="20.100000000000001" customHeight="1">
      <c r="A31" s="21"/>
      <c r="B31" s="50" t="s">
        <v>27</v>
      </c>
      <c r="C31" s="50"/>
      <c r="D31" s="50"/>
      <c r="E31" s="51"/>
      <c r="F31" s="52" t="s">
        <v>28</v>
      </c>
      <c r="G31" s="53">
        <v>0</v>
      </c>
    </row>
    <row r="32" spans="1:7" ht="20.100000000000001" customHeight="1">
      <c r="A32" s="21"/>
      <c r="B32" s="30" t="s">
        <v>29</v>
      </c>
      <c r="C32" s="30"/>
      <c r="D32" s="30"/>
      <c r="E32" s="54"/>
      <c r="F32" s="55" t="s">
        <v>28</v>
      </c>
      <c r="G32" s="56">
        <v>0</v>
      </c>
    </row>
    <row r="33" spans="1:7" ht="20.100000000000001" customHeight="1">
      <c r="A33" s="21"/>
      <c r="B33" s="30" t="s">
        <v>30</v>
      </c>
      <c r="C33" s="30"/>
      <c r="D33" s="30"/>
      <c r="E33" s="54"/>
      <c r="F33" s="55" t="s">
        <v>28</v>
      </c>
      <c r="G33" s="56">
        <v>0</v>
      </c>
    </row>
    <row r="34" spans="1:7" ht="24.95" customHeight="1">
      <c r="A34" s="21"/>
      <c r="B34" s="57" t="s">
        <v>31</v>
      </c>
      <c r="C34" s="57"/>
      <c r="D34" s="57"/>
      <c r="E34" s="57"/>
      <c r="F34" s="58" t="s">
        <v>28</v>
      </c>
      <c r="G34" s="56">
        <v>0</v>
      </c>
    </row>
    <row r="35" spans="1:7" ht="20.100000000000001" customHeight="1">
      <c r="A35" s="21"/>
      <c r="B35" s="30" t="s">
        <v>32</v>
      </c>
      <c r="C35" s="30"/>
      <c r="D35" s="30"/>
      <c r="E35" s="54"/>
      <c r="F35" s="55" t="s">
        <v>28</v>
      </c>
      <c r="G35" s="56">
        <v>0</v>
      </c>
    </row>
    <row r="36" spans="1:7" ht="20.100000000000001" customHeight="1">
      <c r="A36" s="21"/>
      <c r="B36" s="30" t="s">
        <v>33</v>
      </c>
      <c r="C36" s="30"/>
      <c r="D36" s="30"/>
      <c r="E36" s="54"/>
      <c r="F36" s="55" t="s">
        <v>28</v>
      </c>
      <c r="G36" s="56">
        <v>0</v>
      </c>
    </row>
    <row r="37" spans="1:7" ht="20.100000000000001" customHeight="1">
      <c r="A37" s="21"/>
      <c r="B37" s="30" t="s">
        <v>34</v>
      </c>
      <c r="C37" s="30"/>
      <c r="D37" s="30"/>
      <c r="E37" s="54"/>
      <c r="F37" s="55" t="s">
        <v>28</v>
      </c>
      <c r="G37" s="56">
        <v>0</v>
      </c>
    </row>
    <row r="38" spans="1:7" ht="24.95" customHeight="1">
      <c r="A38" s="21"/>
      <c r="B38" s="57" t="s">
        <v>35</v>
      </c>
      <c r="C38" s="57"/>
      <c r="D38" s="57"/>
      <c r="E38" s="59"/>
      <c r="F38" s="58" t="s">
        <v>28</v>
      </c>
      <c r="G38" s="56">
        <v>0</v>
      </c>
    </row>
    <row r="39" spans="1:7" ht="24.95" customHeight="1">
      <c r="A39" s="21"/>
      <c r="B39" s="57" t="s">
        <v>36</v>
      </c>
      <c r="C39" s="57"/>
      <c r="D39" s="57"/>
      <c r="E39" s="57"/>
      <c r="F39" s="58" t="s">
        <v>28</v>
      </c>
      <c r="G39" s="56">
        <v>0</v>
      </c>
    </row>
    <row r="40" spans="1:7" ht="20.100000000000001" customHeight="1">
      <c r="A40" s="21"/>
      <c r="B40" s="60"/>
      <c r="C40" s="60"/>
      <c r="D40" s="60"/>
      <c r="E40" s="61"/>
      <c r="F40" s="62"/>
      <c r="G40" s="63">
        <f>G31+G32+G33+G34+G35+G36+G37+G38+G39</f>
        <v>0</v>
      </c>
    </row>
    <row r="41" spans="1:7" ht="20.100000000000001" customHeight="1">
      <c r="A41" s="46" t="s">
        <v>37</v>
      </c>
      <c r="B41" s="47" t="s">
        <v>38</v>
      </c>
      <c r="C41" s="47"/>
      <c r="D41" s="47"/>
      <c r="E41" s="48"/>
      <c r="F41" s="49"/>
      <c r="G41" s="47"/>
    </row>
    <row r="42" spans="1:7" ht="24.95" customHeight="1">
      <c r="A42" s="12"/>
      <c r="B42" s="64" t="s">
        <v>39</v>
      </c>
      <c r="C42" s="64"/>
      <c r="D42" s="64"/>
      <c r="E42" s="64"/>
      <c r="F42" s="64"/>
      <c r="G42" s="15"/>
    </row>
    <row r="43" spans="1:7" ht="24.95" customHeight="1">
      <c r="A43" s="21"/>
      <c r="B43" s="64" t="s">
        <v>40</v>
      </c>
      <c r="C43" s="64"/>
      <c r="D43" s="65" t="s">
        <v>41</v>
      </c>
      <c r="E43" s="66">
        <v>0</v>
      </c>
      <c r="F43" s="62" t="s">
        <v>42</v>
      </c>
      <c r="G43" s="67">
        <f>10*E43</f>
        <v>0</v>
      </c>
    </row>
    <row r="44" spans="1:7" ht="24.95" customHeight="1">
      <c r="A44" s="21"/>
      <c r="B44" s="68" t="s">
        <v>43</v>
      </c>
      <c r="C44" s="68"/>
      <c r="D44" s="69" t="s">
        <v>44</v>
      </c>
      <c r="E44" s="66">
        <v>0</v>
      </c>
      <c r="F44" s="70" t="s">
        <v>42</v>
      </c>
      <c r="G44" s="71">
        <f>40*E44</f>
        <v>0</v>
      </c>
    </row>
    <row r="45" spans="1:7" ht="24.95" customHeight="1">
      <c r="A45" s="21"/>
      <c r="B45" s="57" t="s">
        <v>45</v>
      </c>
      <c r="C45" s="57"/>
      <c r="D45" s="72" t="s">
        <v>41</v>
      </c>
      <c r="E45" s="66">
        <v>0</v>
      </c>
      <c r="F45" s="62" t="s">
        <v>42</v>
      </c>
      <c r="G45" s="67">
        <f>10*E45</f>
        <v>0</v>
      </c>
    </row>
    <row r="46" spans="1:7" ht="20.100000000000001" customHeight="1">
      <c r="A46" s="21"/>
      <c r="B46" s="22" t="s">
        <v>46</v>
      </c>
      <c r="C46" s="15"/>
      <c r="D46" s="15"/>
      <c r="E46" s="15"/>
      <c r="F46" s="15"/>
      <c r="G46" s="63">
        <f>SUM(G43:G45)</f>
        <v>0</v>
      </c>
    </row>
    <row r="47" spans="1:7" ht="20.100000000000001" customHeight="1">
      <c r="A47" s="73" t="s">
        <v>47</v>
      </c>
      <c r="B47" s="73"/>
      <c r="C47" s="73"/>
      <c r="D47" s="73"/>
      <c r="E47" s="73"/>
      <c r="F47" s="73"/>
      <c r="G47" s="73"/>
    </row>
    <row r="48" spans="1:7" ht="20.100000000000001" customHeight="1">
      <c r="A48" s="74"/>
      <c r="B48" s="75" t="s">
        <v>48</v>
      </c>
      <c r="C48" s="75"/>
      <c r="D48" s="75"/>
      <c r="E48" s="76"/>
      <c r="F48" s="77"/>
      <c r="G48" s="78">
        <f>G27+G29+G40+G46</f>
        <v>152878.91</v>
      </c>
    </row>
    <row r="49" spans="1:7" ht="20.100000000000001" customHeight="1">
      <c r="A49" s="79"/>
      <c r="B49" s="69" t="s">
        <v>49</v>
      </c>
      <c r="C49" s="69"/>
      <c r="D49" s="69" t="s">
        <v>50</v>
      </c>
      <c r="E49" s="80">
        <v>0</v>
      </c>
      <c r="F49" s="81"/>
      <c r="G49" s="82">
        <f>G48/100*E49</f>
        <v>0</v>
      </c>
    </row>
    <row r="50" spans="1:7" ht="20.100000000000001" customHeight="1">
      <c r="A50" s="79"/>
      <c r="B50" s="30" t="s">
        <v>51</v>
      </c>
      <c r="C50" s="30"/>
      <c r="D50" s="83"/>
      <c r="E50" s="84"/>
      <c r="F50" s="81"/>
      <c r="G50" s="82">
        <f>G49+G48</f>
        <v>152878.91</v>
      </c>
    </row>
    <row r="51" spans="1:7" ht="20.100000000000001" customHeight="1">
      <c r="A51" s="15"/>
      <c r="B51" s="62" t="s">
        <v>52</v>
      </c>
      <c r="C51" s="15"/>
      <c r="D51" s="15"/>
      <c r="E51" s="85">
        <v>0.19</v>
      </c>
      <c r="F51" s="15"/>
      <c r="G51" s="86">
        <f>G50*E51</f>
        <v>29046.992900000001</v>
      </c>
    </row>
    <row r="52" spans="1:7" ht="30" customHeight="1">
      <c r="A52" s="15"/>
      <c r="B52" s="87" t="s">
        <v>53</v>
      </c>
      <c r="C52" s="87"/>
      <c r="D52" s="87"/>
      <c r="E52" s="87"/>
      <c r="F52" s="15"/>
      <c r="G52" s="88">
        <f>G51+G50</f>
        <v>181925.90290000002</v>
      </c>
    </row>
    <row r="53" spans="1:7" ht="20.100000000000001" customHeight="1">
      <c r="A53" s="15"/>
      <c r="B53" s="15"/>
      <c r="C53" s="15"/>
      <c r="D53" s="15"/>
      <c r="E53" s="15"/>
      <c r="F53" s="15"/>
      <c r="G53" s="15"/>
    </row>
    <row r="54" spans="1:7" ht="20.100000000000001" customHeight="1">
      <c r="A54" s="10"/>
      <c r="B54" s="10"/>
      <c r="C54" s="10"/>
      <c r="D54" s="10"/>
      <c r="E54" s="10"/>
      <c r="F54" s="10"/>
      <c r="G54" s="10"/>
    </row>
    <row r="55" spans="1:7" ht="20.100000000000001" customHeight="1">
      <c r="A55" s="89" t="s">
        <v>54</v>
      </c>
      <c r="B55" s="90"/>
      <c r="C55" s="91" t="s">
        <v>55</v>
      </c>
      <c r="D55" s="91"/>
      <c r="E55" s="91"/>
      <c r="F55" s="91"/>
      <c r="G55" s="91"/>
    </row>
    <row r="56" spans="1:7">
      <c r="A56" s="90"/>
      <c r="B56" s="90"/>
      <c r="C56" s="90"/>
      <c r="D56" s="90"/>
      <c r="E56" s="90"/>
      <c r="F56" s="90"/>
      <c r="G56" s="90"/>
    </row>
    <row r="57" spans="1:7">
      <c r="A57" s="90"/>
      <c r="B57" s="90"/>
      <c r="C57" s="90"/>
      <c r="D57" s="90"/>
      <c r="E57" s="90"/>
      <c r="F57" s="90"/>
      <c r="G57" s="90"/>
    </row>
    <row r="58" spans="1:7">
      <c r="A58" s="90"/>
      <c r="B58" s="90"/>
      <c r="C58" s="90"/>
      <c r="D58" s="90"/>
      <c r="E58" s="90"/>
      <c r="F58" s="90"/>
      <c r="G58" s="90"/>
    </row>
    <row r="59" spans="1:7">
      <c r="A59" s="90"/>
      <c r="B59" s="90"/>
      <c r="C59" s="90"/>
      <c r="D59" s="90"/>
      <c r="E59" s="90"/>
      <c r="F59" s="90"/>
      <c r="G59" s="90"/>
    </row>
    <row r="60" spans="1:7">
      <c r="A60" s="90"/>
      <c r="B60" s="90"/>
      <c r="C60" s="90"/>
      <c r="D60" s="90"/>
      <c r="E60" s="90"/>
      <c r="F60" s="90"/>
      <c r="G60" s="90"/>
    </row>
    <row r="61" spans="1:7">
      <c r="A61" s="90"/>
      <c r="B61" s="90"/>
      <c r="C61" s="90"/>
      <c r="D61" s="90"/>
      <c r="E61" s="90"/>
      <c r="F61" s="90"/>
      <c r="G61" s="90"/>
    </row>
    <row r="62" spans="1:7">
      <c r="A62" s="90"/>
      <c r="B62" s="90"/>
      <c r="C62" s="90"/>
      <c r="D62" s="90"/>
      <c r="E62" s="90"/>
      <c r="F62" s="90"/>
      <c r="G62" s="90"/>
    </row>
    <row r="63" spans="1:7">
      <c r="A63" s="90"/>
      <c r="D63" s="62"/>
      <c r="E63" s="62"/>
      <c r="F63" s="65"/>
      <c r="G63" s="65"/>
    </row>
    <row r="64" spans="1:7">
      <c r="A64" s="90"/>
      <c r="D64" s="62"/>
      <c r="E64" s="62"/>
      <c r="F64" s="65"/>
      <c r="G64" s="65"/>
    </row>
    <row r="65" spans="1:7">
      <c r="A65" s="90"/>
      <c r="D65" s="62"/>
      <c r="E65" s="62"/>
      <c r="F65" s="65"/>
      <c r="G65" s="65"/>
    </row>
    <row r="66" spans="1:7">
      <c r="A66" s="90"/>
      <c r="D66" s="62"/>
      <c r="E66" s="62"/>
      <c r="F66" s="65"/>
      <c r="G66" s="65"/>
    </row>
    <row r="67" spans="1:7">
      <c r="A67" s="90"/>
      <c r="D67" s="62"/>
      <c r="E67" s="62"/>
      <c r="F67" s="65"/>
      <c r="G67" s="65"/>
    </row>
    <row r="68" spans="1:7">
      <c r="A68" s="90"/>
      <c r="D68" s="62"/>
      <c r="E68" s="62"/>
      <c r="F68" s="65"/>
      <c r="G68" s="65"/>
    </row>
    <row r="69" spans="1:7">
      <c r="A69" s="90"/>
      <c r="D69" s="62"/>
      <c r="E69" s="62"/>
      <c r="F69" s="65"/>
      <c r="G69" s="65"/>
    </row>
    <row r="70" spans="1:7">
      <c r="A70" s="90"/>
      <c r="D70" s="62"/>
      <c r="E70" s="62"/>
      <c r="F70" s="65"/>
      <c r="G70" s="65"/>
    </row>
    <row r="71" spans="1:7">
      <c r="A71" s="90"/>
      <c r="D71" s="62"/>
      <c r="E71" s="62"/>
      <c r="F71" s="65"/>
      <c r="G71" s="65"/>
    </row>
    <row r="75" spans="1:7">
      <c r="C75" s="4"/>
      <c r="D75" s="92"/>
      <c r="E75" s="92"/>
      <c r="F75" s="93"/>
      <c r="G75" s="93"/>
    </row>
  </sheetData>
  <sheetProtection algorithmName="SHA-512" hashValue="gqaAUblFIW3JWTbLx0TY89l+y5vZGhbPkW4y2m3Urc41Ks94+S4hcA3rexLryPrwOwqbT38aC0CbdvoXkotvZw==" saltValue="9AHLNAdgLL1C6txAhzAJiQ==" spinCount="100000" sheet="1" objects="1" scenarios="1"/>
  <mergeCells count="34">
    <mergeCell ref="B52:E52"/>
    <mergeCell ref="A54:B54"/>
    <mergeCell ref="C54:G54"/>
    <mergeCell ref="C55:G55"/>
    <mergeCell ref="B43:C43"/>
    <mergeCell ref="B44:C44"/>
    <mergeCell ref="B45:C45"/>
    <mergeCell ref="A47:G47"/>
    <mergeCell ref="B48:D48"/>
    <mergeCell ref="B50:C50"/>
    <mergeCell ref="B35:D35"/>
    <mergeCell ref="B36:D36"/>
    <mergeCell ref="B37:D37"/>
    <mergeCell ref="B38:D38"/>
    <mergeCell ref="B39:E39"/>
    <mergeCell ref="B42:F42"/>
    <mergeCell ref="B25:C25"/>
    <mergeCell ref="B27:E27"/>
    <mergeCell ref="B31:D31"/>
    <mergeCell ref="B32:D32"/>
    <mergeCell ref="B33:D33"/>
    <mergeCell ref="B34:E34"/>
    <mergeCell ref="A7:G7"/>
    <mergeCell ref="A8:G8"/>
    <mergeCell ref="B9:E9"/>
    <mergeCell ref="B13:C13"/>
    <mergeCell ref="B17:C17"/>
    <mergeCell ref="B21:C21"/>
    <mergeCell ref="A1:C1"/>
    <mergeCell ref="A2:C2"/>
    <mergeCell ref="A3:C3"/>
    <mergeCell ref="A4:F4"/>
    <mergeCell ref="A5:G5"/>
    <mergeCell ref="A6:G6"/>
  </mergeCells>
  <conditionalFormatting sqref="A30:G30 A31:B39 F31:F39">
    <cfRule type="expression" dxfId="2" priority="2">
      <formula>NOT(CELL("Schutz",A30))</formula>
    </cfRule>
  </conditionalFormatting>
  <conditionalFormatting sqref="D50:G50 A51:C53 D1:G6 A4:C6 A28:G28 A41:G42 E48:G48 A1:A3 A9:B9 F9:G9 A10:C12 D10:G13 A13:B13 A14:C16 D14:E21 F14:G27 A17:B17 A18:C20 A21:B21 A22:E22 B23:C24 D23:E25 A23:A26 B25 B26:E26 A27:B27 A47 A48:B50 A8:G8 A29:D29 F29:G29 A46:G46 A43:D45 F43:G45 F49:G49 A55:G55 D52:G53 D51 F51:G51">
    <cfRule type="expression" dxfId="1" priority="3">
      <formula>NOT(CELL("Schutz",A1))</formula>
    </cfRule>
  </conditionalFormatting>
  <conditionalFormatting sqref="G40">
    <cfRule type="expression" dxfId="0" priority="1">
      <formula>NOT(CELL("Schutz",G40))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FB2C-1BC4-4182-86AD-83692E68DC6C}">
  <sheetPr codeName="Tabelle2"/>
  <dimension ref="A1"/>
  <sheetViews>
    <sheetView workbookViewId="0"/>
  </sheetViews>
  <sheetFormatPr baseColWidth="10" defaultRowHeight="15"/>
  <sheetData/>
  <sheetProtection algorithmName="SHA-512" hashValue="yNsQnwHhKHrfbTy+IJ70O+glRAGcvYZaten8s4dYHF5Ewlx55TUfOPqSk+vI1gTvEgNUXGyIkHXx3KmvX8XoBQ==" saltValue="CC/v73L+zbXNAPFtU0vwY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HONORAR</vt:lpstr>
      <vt:lpstr>Tabelle2</vt:lpstr>
      <vt:lpstr>Brutto</vt:lpstr>
      <vt:lpstr>Netto</vt:lpstr>
      <vt:lpstr>Ust</vt:lpstr>
    </vt:vector>
  </TitlesOfParts>
  <Company>Landratsamt Mittelsachsen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Richter, Tommy</dc:creator>
  <cp:lastModifiedBy>Richter, Tommy</cp:lastModifiedBy>
  <dcterms:created xsi:type="dcterms:W3CDTF">2026-02-24T14:19:32Z</dcterms:created>
  <dcterms:modified xsi:type="dcterms:W3CDTF">2026-02-24T14:19:32Z</dcterms:modified>
</cp:coreProperties>
</file>